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<sst xmlns="http://schemas.openxmlformats.org/spreadsheetml/2006/main" count="29" uniqueCount="29">
  <si>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</si>
  <si>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</si>
  <si>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</si>
  <si>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</si>
  <si>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</si>
  <si>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</si>
  <si>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</si>
  <si>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</si>
  <si>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</si>
  <si>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</si>
  <si>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</si>
  <si>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</si>
  <si>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</si>
  <si>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</si>
  <si>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</si>
  <si>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</si>
  <si>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</si>
  <si>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</si>
  <si>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</si>
  <si>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</si>
  <si>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</si>
  <si>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</si>
  <si>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</si>
  <si>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</si>
  <si>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</si>
  <si>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</si>
  <si>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</si>
  <si>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1040,00 - ремонт трубопровода отопления в подвале.</t>
  </si>
  <si>
    <t>550,00 - замена шарового крана (кв. 12).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</si>
</sst>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I20" sqref="I20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1907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ул.Обоянская д.36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1267.47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3510.8919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138479.88</v>
      </c>
    </row>
    <row r="12" spans="1:5" ht="15.75">
      <c r="A12" s="3">
        <v>1</v>
      </c>
      <c r="B12" s="12" t="s">
        <v>4</v>
      </c>
      <c r="C12" s="8">
        <f>VLOOKUP(A1,'[2]2020'!$A$1:$AH$101,5,0)</f>
        <v>3663.05</v>
      </c>
      <c r="D12" s="8">
        <f>VLOOKUP(A1,'[2]2020'!$A$1:$AH$101,18,0)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VLOOKUP(A1,'[2]2020'!$A$1:$AH$101,6,0)</f>
        <v>3421.02</v>
      </c>
      <c r="D13" s="8">
        <f>VLOOKUP(A1,'[2]2020'!$A$1:$AH$101,19,0)</f>
        <v>0</v>
      </c>
      <c r="E13" s="10"/>
    </row>
    <row r="14" spans="1:5" ht="31.5" customHeight="1">
      <c r="A14" s="3">
        <v>3</v>
      </c>
      <c r="B14" s="12" t="s">
        <v>6</v>
      </c>
      <c r="C14" s="8">
        <f>VLOOKUP(A1,'[2]2020'!$A$1:$AH$101,7,0)</f>
        <v>3045.2400000000002</v>
      </c>
      <c r="D14" s="8">
        <f>VLOOKUP(A1,'[2]2020'!$A$1:$AH$101,20,0)</f>
        <v>1040</v>
      </c>
      <c r="E14" s="10" t="s">
        <v>27</v>
      </c>
    </row>
    <row r="15" spans="1:5" ht="15.75">
      <c r="A15" s="3">
        <v>4</v>
      </c>
      <c r="B15" s="4" t="s">
        <v>7</v>
      </c>
      <c r="C15" s="8">
        <f>VLOOKUP(A1,'[2]2020'!$A$1:$AH$101,8,0)</f>
        <v>3413.75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3747.96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2709.75</v>
      </c>
      <c r="D17" s="8">
        <f>VLOOKUP(A1,'[2]2020'!$A$1:$AH$101,23,0)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VLOOKUP(A1,'[2]2020'!$A$1:$AH$101,11,0)</f>
        <v>3022.08</v>
      </c>
      <c r="D18" s="8">
        <f>VLOOKUP(A1,'[2]2020'!$A$1:$AH$101,24,0)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VLOOKUP(A1,'[2]2020'!$A$1:$AH$101,12,0)</f>
        <v>3133.82</v>
      </c>
      <c r="D19" s="8">
        <f>VLOOKUP(A1,'[2]2020'!$A$1:$AH$102,25,0)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VLOOKUP(A1,'[2]2020'!$A$1:$AH$101,13,0)</f>
        <v>3014.18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4254.15</v>
      </c>
      <c r="D21" s="8">
        <f>VLOOKUP(A1,'[2]2020'!$A$1:$AH$101,27,0)</f>
        <v>0</v>
      </c>
      <c r="E21" s="10"/>
    </row>
    <row r="22" spans="1:5" ht="16.5" customHeight="1">
      <c r="A22" s="3">
        <v>11</v>
      </c>
      <c r="B22" s="12" t="s">
        <v>14</v>
      </c>
      <c r="C22" s="8">
        <f>VLOOKUP(A1,'[2]2020'!$A$1:$AH$101,15,0)</f>
        <v>2807.85</v>
      </c>
      <c r="D22" s="8">
        <f>VLOOKUP(A1,'[2]2020'!$A$1:$AH$101,28,0)</f>
        <v>550</v>
      </c>
      <c r="E22" s="10" t="s">
        <v>28</v>
      </c>
    </row>
    <row r="23" spans="1:5" ht="17.25" customHeight="1">
      <c r="A23" s="3">
        <v>12</v>
      </c>
      <c r="B23" s="12" t="s">
        <v>15</v>
      </c>
      <c r="C23" s="8">
        <f>VLOOKUP(A1,'[2]2020'!$A$1:$AH$101,16,0)</f>
        <v>3640.4300000000003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39873.28</v>
      </c>
      <c r="D24" s="9">
        <f>SUM(D12:D23)</f>
        <v>1590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176763.16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2021-03-03T05:49:04Z</dcterms:modified>
  <cp:category/>
  <cp:version/>
  <cp:contentType/>
  <cp:contentStatus/>
</cp:coreProperties>
</file>