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<sst xmlns="http://schemas.openxmlformats.org/spreadsheetml/2006/main" count="29" uniqueCount="29">
  <si>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</si>
  <si>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</si>
  <si>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</si>
  <si>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</si>
  <si>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</si>
  <si>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</si>
  <si>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</si>
  <si>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</si>
  <si>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</si>
  <si>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</si>
  <si>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</si>
  <si>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</si>
  <si>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</si>
  <si>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</si>
  <si>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</si>
  <si>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</si>
  <si>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</si>
  <si>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</si>
  <si>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</si>
  <si>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</si>
  <si>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</si>
  <si>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</si>
  <si>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</si>
  <si>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</si>
  <si>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</si>
  <si>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5323,00 - замена электрического счетчика и трансформатора тока ВРУ.</t>
  </si>
  <si>
    <t>23013,00 - устройство металлического пола в 1 подъезде на 1м этаже.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</si>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</sst>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2094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28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VLOOKUP(A1,'[2]2019'!$A$1:$AH$99,2,0)</f>
        <v>ул.Черняховского д.1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479.7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1328.769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27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VLOOKUP(A1,'[2]2019'!$A$1:$AH$101,4,0)</f>
        <v>38957.44</v>
      </c>
    </row>
    <row r="12" spans="1:5" ht="15.75">
      <c r="A12" s="3">
        <v>1</v>
      </c>
      <c r="B12" s="12" t="s">
        <v>4</v>
      </c>
      <c r="C12" s="8">
        <f>VLOOKUP(A1,'[2]2019'!$A$1:$AH$101,5,0)</f>
        <v>895.82</v>
      </c>
      <c r="D12" s="8">
        <f>VLOOKUP(A1,'[2]2019'!$A$1:$AH$101,19,0)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VLOOKUP(A1,'[2]2019'!$A$1:$AH$101,6,0)</f>
        <v>1133.48</v>
      </c>
      <c r="D13" s="8">
        <f>VLOOKUP(A1,'[2]2019'!$A$1:$AH$101,20,0)</f>
        <v>0</v>
      </c>
      <c r="E13" s="10"/>
    </row>
    <row r="14" spans="1:5" ht="32.25" customHeight="1">
      <c r="A14" s="3">
        <v>3</v>
      </c>
      <c r="B14" s="12" t="s">
        <v>6</v>
      </c>
      <c r="C14" s="8">
        <f>VLOOKUP(A1,'[2]2019'!$A$1:$AH$101,7,0)</f>
        <v>1109.38</v>
      </c>
      <c r="D14" s="8">
        <f>VLOOKUP(A1,'[2]2019'!$A$1:$AH$101,21,0)</f>
        <v>5323</v>
      </c>
      <c r="E14" s="10" t="s">
        <v>25</v>
      </c>
    </row>
    <row r="15" spans="1:5" ht="15.75">
      <c r="A15" s="3">
        <v>4</v>
      </c>
      <c r="B15" s="4" t="s">
        <v>7</v>
      </c>
      <c r="C15" s="8">
        <f>VLOOKUP(A1,'[2]2019'!$A$1:$AH$101,8,0)</f>
        <v>1162.84</v>
      </c>
      <c r="D15" s="8">
        <f>VLOOKUP(A1,'[2]2019'!$A$1:$AH$101,22,0)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VLOOKUP(A1,'[2]2019'!$A$1:$AH$101,9,0)</f>
        <v>1013.5400000000001</v>
      </c>
      <c r="D16" s="8">
        <f>VLOOKUP(A1,'[2]2019'!$A$1:$AH$101,23,0)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VLOOKUP(A1,'[2]2019'!$A$1:$AH$101,10,0)</f>
        <v>1196.08</v>
      </c>
      <c r="D17" s="8">
        <f>VLOOKUP(A1,'[2]2019'!$A$1:$AH$101,24,0)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VLOOKUP(A1,'[2]2019'!$A$1:$AH$101,11,0)</f>
        <v>1551.04</v>
      </c>
      <c r="D18" s="8">
        <f>VLOOKUP(A1,'[2]2019'!$A$1:$AH$101,25,0)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VLOOKUP(A1,'[2]2019'!$A$1:$AH$101,12,0)</f>
        <v>863.96</v>
      </c>
      <c r="D19" s="8">
        <f>VLOOKUP(A1,'[2]2019'!$A$1:$AH$102,26,0)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VLOOKUP(A1,'[2]2019'!$A$1:$AH$101,13,0)</f>
        <v>1268.3</v>
      </c>
      <c r="D20" s="8">
        <f>VLOOKUP(A1,'[2]2019'!$A$1:$AH$101,27,0)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VLOOKUP(A1,'[2]2019'!$A$1:$AH$101,14,0)</f>
        <v>1029.49</v>
      </c>
      <c r="D21" s="8">
        <f>VLOOKUP(A1,'[2]2019'!$A$1:$AH$101,28,0)</f>
        <v>0</v>
      </c>
      <c r="E21" s="10"/>
    </row>
    <row r="22" spans="1:5" ht="31.5">
      <c r="A22" s="3">
        <v>11</v>
      </c>
      <c r="B22" s="12" t="s">
        <v>14</v>
      </c>
      <c r="C22" s="8">
        <f>VLOOKUP(A1,'[2]2019'!$A$1:$AH$101,15,0)</f>
        <v>1213.25</v>
      </c>
      <c r="D22" s="8">
        <f>VLOOKUP(A1,'[2]2019'!$A$1:$AH$101,29,0)</f>
        <v>23013</v>
      </c>
      <c r="E22" s="10" t="s">
        <v>26</v>
      </c>
    </row>
    <row r="23" spans="1:5" ht="16.5" customHeight="1">
      <c r="A23" s="3">
        <v>12</v>
      </c>
      <c r="B23" s="12" t="s">
        <v>15</v>
      </c>
      <c r="C23" s="8">
        <f>VLOOKUP(A1,'[2]2019'!$A$1:$AH$101,16,0)</f>
        <v>1128.24</v>
      </c>
      <c r="D23" s="8">
        <f>VLOOKUP(A1,'[2]2019'!$A$1:$AH$101,30,0)</f>
        <v>0</v>
      </c>
      <c r="E23" s="10"/>
    </row>
    <row r="24" spans="1:5" ht="15.75">
      <c r="A24" s="22" t="s">
        <v>16</v>
      </c>
      <c r="B24" s="23"/>
      <c r="C24" s="9">
        <f>SUM(C12:C23)</f>
        <v>13565.419999999998</v>
      </c>
      <c r="D24" s="9">
        <f>SUM(D12:D23)</f>
        <v>28336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24186.86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2020-03-19T06:28:22Z</dcterms:modified>
  <cp:category/>
  <cp:version/>
  <cp:contentType/>
  <cp:contentStatus/>
</cp:coreProperties>
</file>