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<sst xmlns="http://schemas.openxmlformats.org/spreadsheetml/2006/main" count="30" uniqueCount="30">
  <si>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</si>
  <si>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</si>
  <si>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</si>
  <si>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</si>
  <si>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</si>
  <si>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</si>
  <si>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</si>
  <si>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</si>
  <si>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</si>
  <si>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</si>
  <si>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</si>
  <si>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</si>
  <si>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</si>
  <si>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</si>
  <si>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</si>
  <si>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</si>
  <si>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</si>
  <si>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</si>
  <si>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</si>
  <si>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</si>
  <si>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</si>
  <si>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</si>
  <si>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</si>
  <si>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</si>
  <si>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</si>
  <si>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2373,00- ремонт кровли кв. 14.</t>
  </si>
  <si>
    <t>9512,00 - ремонт кровли кв. 14.</t>
  </si>
  <si>
    <t>134162,00 - монтаж ОПУ отопления.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</si>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</sst>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2056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29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VLOOKUP(A1,'[2]2019'!$A$1:$AH$99,2,0)</f>
        <v>ул.Парковая д.1А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4364.6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12089.942000000001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28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VLOOKUP(A1,'[2]2019'!$A$1:$AH$101,4,0)</f>
        <v>357524.43000000005</v>
      </c>
    </row>
    <row r="12" spans="1:5" ht="15.75">
      <c r="A12" s="3">
        <v>1</v>
      </c>
      <c r="B12" s="12" t="s">
        <v>4</v>
      </c>
      <c r="C12" s="8">
        <f>VLOOKUP(A1,'[2]2019'!$A$1:$AH$101,5,0)</f>
        <v>9335.97</v>
      </c>
      <c r="D12" s="8">
        <f>VLOOKUP(A1,'[2]2019'!$A$1:$AH$101,19,0)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VLOOKUP(A1,'[2]2019'!$A$1:$AH$101,6,0)</f>
        <v>10709.07</v>
      </c>
      <c r="D13" s="8">
        <f>VLOOKUP(A1,'[2]2019'!$A$1:$AH$101,20,0)</f>
        <v>2373</v>
      </c>
      <c r="E13" s="10" t="s">
        <v>25</v>
      </c>
    </row>
    <row r="14" spans="1:5" ht="15.75" customHeight="1">
      <c r="A14" s="3">
        <v>3</v>
      </c>
      <c r="B14" s="12" t="s">
        <v>6</v>
      </c>
      <c r="C14" s="8">
        <f>VLOOKUP(A1,'[2]2019'!$A$1:$AH$101,7,0)</f>
        <v>10973.31</v>
      </c>
      <c r="D14" s="8">
        <f>VLOOKUP(A1,'[2]2019'!$A$1:$AH$101,21,0)</f>
        <v>9512</v>
      </c>
      <c r="E14" s="10" t="s">
        <v>26</v>
      </c>
    </row>
    <row r="15" spans="1:5" ht="15.75">
      <c r="A15" s="3">
        <v>4</v>
      </c>
      <c r="B15" s="4" t="s">
        <v>7</v>
      </c>
      <c r="C15" s="8">
        <f>VLOOKUP(A1,'[2]2019'!$A$1:$AH$101,8,0)</f>
        <v>11667.810000000001</v>
      </c>
      <c r="D15" s="8">
        <f>VLOOKUP(A1,'[2]2019'!$A$1:$AH$101,22,0)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VLOOKUP(A1,'[2]2019'!$A$1:$AH$101,9,0)</f>
        <v>11630.36</v>
      </c>
      <c r="D16" s="8">
        <f>VLOOKUP(A1,'[2]2019'!$A$1:$AH$101,23,0)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VLOOKUP(A1,'[2]2019'!$A$1:$AH$101,10,0)</f>
        <v>10995.42</v>
      </c>
      <c r="D17" s="8">
        <f>VLOOKUP(A1,'[2]2019'!$A$1:$AH$101,24,0)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VLOOKUP(A1,'[2]2019'!$A$1:$AH$101,11,0)</f>
        <v>11443.18</v>
      </c>
      <c r="D18" s="8">
        <f>VLOOKUP(A1,'[2]2019'!$A$1:$AH$101,25,0)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VLOOKUP(A1,'[2]2019'!$A$1:$AH$101,12,0)</f>
        <v>11023.78</v>
      </c>
      <c r="D19" s="8">
        <f>VLOOKUP(A1,'[2]2019'!$A$1:$AH$102,26,0)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VLOOKUP(A1,'[2]2019'!$A$1:$AH$101,13,0)</f>
        <v>10427.300000000001</v>
      </c>
      <c r="D20" s="8">
        <f>VLOOKUP(A1,'[2]2019'!$A$1:$AH$101,27,0)</f>
        <v>0</v>
      </c>
      <c r="E20" s="10"/>
    </row>
    <row r="21" spans="1:5" ht="15.75">
      <c r="A21" s="3">
        <v>10</v>
      </c>
      <c r="B21" s="4" t="s">
        <v>13</v>
      </c>
      <c r="C21" s="8">
        <f>VLOOKUP(A1,'[2]2019'!$A$1:$AH$101,14,0)</f>
        <v>11869.38</v>
      </c>
      <c r="D21" s="8">
        <f>VLOOKUP(A1,'[2]2019'!$A$1:$AH$101,28,0)</f>
        <v>134162</v>
      </c>
      <c r="E21" s="10" t="s">
        <v>27</v>
      </c>
    </row>
    <row r="22" spans="1:5" ht="15.75">
      <c r="A22" s="3">
        <v>11</v>
      </c>
      <c r="B22" s="12" t="s">
        <v>14</v>
      </c>
      <c r="C22" s="8">
        <f>VLOOKUP(A1,'[2]2019'!$A$1:$AH$101,15,0)</f>
        <v>9637.45</v>
      </c>
      <c r="D22" s="8">
        <f>VLOOKUP(A1,'[2]2019'!$A$1:$AH$101,29,0)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VLOOKUP(A1,'[2]2019'!$A$1:$AH$101,16,0)</f>
        <v>14538.86</v>
      </c>
      <c r="D23" s="8">
        <f>VLOOKUP(A1,'[2]2019'!$A$1:$AH$101,30,0)</f>
        <v>0</v>
      </c>
      <c r="E23" s="10"/>
    </row>
    <row r="24" spans="1:5" ht="15.75">
      <c r="A24" s="22" t="s">
        <v>16</v>
      </c>
      <c r="B24" s="23"/>
      <c r="C24" s="9">
        <f>SUM(C12:C23)</f>
        <v>134251.89</v>
      </c>
      <c r="D24" s="9">
        <f>SUM(D12:D23)</f>
        <v>146047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345729.32000000007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2020-03-19T06:26:19Z</dcterms:modified>
  <cp:category/>
  <cp:version/>
  <cp:contentType/>
  <cp:contentStatus/>
</cp:coreProperties>
</file>